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Прил.1. Паспорт" sheetId="4" r:id="rId1"/>
    <sheet name="Прил.2. Целевые показатели" sheetId="5" r:id="rId2"/>
    <sheet name="Прил. 3.Мероприятия" sheetId="6" r:id="rId3"/>
    <sheet name="Прил. 3.Мероприятия (2)" sheetId="8" r:id="rId4"/>
    <sheet name="Прил.4. Форма мониторинга" sheetId="7" r:id="rId5"/>
  </sheets>
  <calcPr calcId="124519"/>
</workbook>
</file>

<file path=xl/calcChain.xml><?xml version="1.0" encoding="utf-8"?>
<calcChain xmlns="http://schemas.openxmlformats.org/spreadsheetml/2006/main">
  <c r="G26" i="4"/>
  <c r="J15" i="8"/>
  <c r="J14"/>
  <c r="J13"/>
  <c r="D13" s="1"/>
  <c r="J12"/>
  <c r="H14"/>
  <c r="H13"/>
  <c r="H16" s="1"/>
  <c r="H12"/>
  <c r="D15"/>
  <c r="C15"/>
  <c r="D14"/>
  <c r="C14"/>
  <c r="C13"/>
  <c r="C16" s="1"/>
  <c r="C12"/>
  <c r="D12"/>
  <c r="Q16"/>
  <c r="P16"/>
  <c r="O16"/>
  <c r="N16"/>
  <c r="M16"/>
  <c r="L16"/>
  <c r="K16"/>
  <c r="I16"/>
  <c r="G16"/>
  <c r="F16"/>
  <c r="E16"/>
  <c r="F12"/>
  <c r="J25" i="4"/>
  <c r="J24"/>
  <c r="J23"/>
  <c r="H25"/>
  <c r="H24"/>
  <c r="H23"/>
  <c r="F23"/>
  <c r="E25"/>
  <c r="F25" s="1"/>
  <c r="E24"/>
  <c r="F24" s="1"/>
  <c r="E23"/>
  <c r="F22"/>
  <c r="E22"/>
  <c r="J16" i="8" l="1"/>
  <c r="H26" i="4"/>
  <c r="F26"/>
  <c r="D16" i="8"/>
  <c r="J26" i="4" l="1"/>
  <c r="I26"/>
  <c r="E26"/>
</calcChain>
</file>

<file path=xl/sharedStrings.xml><?xml version="1.0" encoding="utf-8"?>
<sst xmlns="http://schemas.openxmlformats.org/spreadsheetml/2006/main" count="235" uniqueCount="122">
  <si>
    <t>Приложение № 1</t>
  </si>
  <si>
    <t>регулируемые виды деятельности,</t>
  </si>
  <si>
    <t>и отчётности о ходе её реализации</t>
  </si>
  <si>
    <t>Основание для разработки программы</t>
  </si>
  <si>
    <t>Федеральный закон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</si>
  <si>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Почтовый адрес</t>
  </si>
  <si>
    <t>Ответственный за формирование программы (Ф.И.О., контактный телефон, e-mail)</t>
  </si>
  <si>
    <t>Дата начала и окончания действия программы</t>
  </si>
  <si>
    <t>Год</t>
  </si>
  <si>
    <t>программы, млн.руб.</t>
  </si>
  <si>
    <t>без НДС</t>
  </si>
  <si>
    <t>При осуществлении регулируемого</t>
  </si>
  <si>
    <t>вида деятельности</t>
  </si>
  <si>
    <t xml:space="preserve">Суммарные затраты </t>
  </si>
  <si>
    <t>млн.руб. без НДС с учётом воды</t>
  </si>
  <si>
    <t>Доля затрат в инвестиционной программе, направленная на реализацию мероприятий программы энергосбережения и повышения энергетической эффективности</t>
  </si>
  <si>
    <t>Затраты на реализацию</t>
  </si>
  <si>
    <t>При осуществлении прочей деятель-</t>
  </si>
  <si>
    <t>ности, в т.ч. хозяйственные нужды</t>
  </si>
  <si>
    <t>ВСЕГО</t>
  </si>
  <si>
    <t>в том числе капиталь-ные</t>
  </si>
  <si>
    <t>к требованиям к форме программы  в области</t>
  </si>
  <si>
    <t>энергосбережения и повышениея энергетической</t>
  </si>
  <si>
    <t>эффективности для организаций, осуществляющих</t>
  </si>
  <si>
    <t>Директор ООО "Радуга Сервис"</t>
  </si>
  <si>
    <t>Фурника Валентина Николаевна</t>
  </si>
  <si>
    <t>ПАСПОРТ</t>
  </si>
  <si>
    <t>ПРОГРАММА</t>
  </si>
  <si>
    <t>ЭНЕРГОСБЕРЕЖЕНИЯ И ПОВЫШЕНИЯ ЭНЕРГЕТИЧЕСКОЙ ЭФФЕКТИВНОСТИ</t>
  </si>
  <si>
    <t>ООО "РАДУГА СЕРВИС" НА 2016 - 2018</t>
  </si>
  <si>
    <t>СОГЛАСОВАНО</t>
  </si>
  <si>
    <t>Глава администрауии МО Станционно-Ояшинский</t>
  </si>
  <si>
    <t>Энергетические ресурсы (ЭР)</t>
  </si>
  <si>
    <t>Экономия ЭР в результате реализации программы</t>
  </si>
  <si>
    <t>ЭР</t>
  </si>
  <si>
    <t>кВт-ч, без учёта воды</t>
  </si>
  <si>
    <t>Приложение № 2</t>
  </si>
  <si>
    <t>ПРОГРАММЫ ЭНЕРГОСБЕРЕЖЕНИЯ И ПОВЫШЕНИЯ</t>
  </si>
  <si>
    <t>ЭНЕРГЕТИЧЕСКОЙ ЭФФЕКТИВНОСТИ</t>
  </si>
  <si>
    <t>Плановые значения целевых показателей по годам</t>
  </si>
  <si>
    <t>Лучшие мировые показатели по отрасли</t>
  </si>
  <si>
    <t>Средние показатели по отрасли</t>
  </si>
  <si>
    <t>Ед. измер.</t>
  </si>
  <si>
    <t>Целевые и прочие показатели</t>
  </si>
  <si>
    <t>№ п/п</t>
  </si>
  <si>
    <t>Целевые показатели</t>
  </si>
  <si>
    <t>1.1</t>
  </si>
  <si>
    <t>2016 г.</t>
  </si>
  <si>
    <t>2017 г.</t>
  </si>
  <si>
    <t>2018 г.</t>
  </si>
  <si>
    <t>ООО "Радуга Сервис" -Мошковский район, пос. Радуга</t>
  </si>
  <si>
    <t>633157, Новосибирская область, Мошковский район, пос. Радуга, ул. Ключевская 16.</t>
  </si>
  <si>
    <t>01 января 2016 года - 31.декабря 2018 года.</t>
  </si>
  <si>
    <t>ПЕРЕЧЕНЬ</t>
  </si>
  <si>
    <t>ЭНЕРГОСБЕРЕЖЕНИЕ И (ИЛИ) ПОВЫШЕНИЕ</t>
  </si>
  <si>
    <t>Наименование меропритяия</t>
  </si>
  <si>
    <t>Плановые значения экономии с разбивкой по годам действия программы</t>
  </si>
  <si>
    <t>Всего по годам экономия</t>
  </si>
  <si>
    <t>2016 год</t>
  </si>
  <si>
    <t>2017 год</t>
  </si>
  <si>
    <t>2018 год</t>
  </si>
  <si>
    <t>кВт-ч</t>
  </si>
  <si>
    <t>Приложение № 4</t>
  </si>
  <si>
    <t>22 апреля 2016 г.</t>
  </si>
  <si>
    <t>2016  -план</t>
  </si>
  <si>
    <t>2017 - план</t>
  </si>
  <si>
    <t>2018 - план</t>
  </si>
  <si>
    <t xml:space="preserve">          -факт</t>
  </si>
  <si>
    <t xml:space="preserve"> - отклонение</t>
  </si>
  <si>
    <t>СВОДНАЯ ФОРМА МОНИТОРИНГА</t>
  </si>
  <si>
    <t>РЕАЛИЗАЦИИ ПРОГРАММЫ ЭНЕРГОСБЕРЕЖЕНИЯ И ПОВЫШЕНИЯ ЭНЕРГЕТИЧЕСКОЙ ЭФФЕКТИВНОСТИ</t>
  </si>
  <si>
    <t>Период</t>
  </si>
  <si>
    <t xml:space="preserve">                 - факт</t>
  </si>
  <si>
    <t xml:space="preserve">        - отклонение</t>
  </si>
  <si>
    <t>Нарастающим итогом     - план</t>
  </si>
  <si>
    <t>Доля затрат в инвестиционной программе, направленная на реализацию мероприятий в области энергосбережения и повышения энергетической эффективности</t>
  </si>
  <si>
    <t>Фурника Валентина Николаевна; 8(383 48)55-180; +7 923 117 95 15; furnika@inbox.ru</t>
  </si>
  <si>
    <t>ООО "РАДУГА СЕРВИС" ЗА 2016 - 2018 гг.</t>
  </si>
  <si>
    <t>1.2</t>
  </si>
  <si>
    <t>Дорохов Владимир Леонидович; 8(383 48)55-180; +7 913 927 73 49; furnika@inbox.ru</t>
  </si>
  <si>
    <t>Снижение расходов на энергоснабжение насосных станций артезианских скважин, водонапорной башни в зимнее время за счёт их утепления</t>
  </si>
  <si>
    <t xml:space="preserve"> - </t>
  </si>
  <si>
    <t xml:space="preserve"> -</t>
  </si>
  <si>
    <t>тыс. кВт-ч</t>
  </si>
  <si>
    <t>2015 г., факт. Расход</t>
  </si>
  <si>
    <t>МЕРОПРИЯТИЙ, ОСНОВНОЙ ЦЕЛЬЮ КОТОРЫХ ЯВЛЯЕТСЯ</t>
  </si>
  <si>
    <t>тыс.руб.</t>
  </si>
  <si>
    <t>Показатели экономической эффективности</t>
  </si>
  <si>
    <t>дисконтированный срок окупаемости, лет</t>
  </si>
  <si>
    <r>
      <t xml:space="preserve">ВНД, % </t>
    </r>
    <r>
      <rPr>
        <sz val="10"/>
        <rFont val="Times New Roman"/>
        <family val="1"/>
        <charset val="204"/>
      </rPr>
      <t>(внутрен-няя норма доход-ности)</t>
    </r>
  </si>
  <si>
    <r>
      <t xml:space="preserve">ЧДД, </t>
    </r>
    <r>
      <rPr>
        <sz val="10"/>
        <rFont val="Times New Roman"/>
        <family val="1"/>
        <charset val="204"/>
      </rPr>
      <t>тыс.руб.</t>
    </r>
  </si>
  <si>
    <t>Затраты (плановые) тыс.руб. (без НДС), с разбивкой по годам действия программы</t>
  </si>
  <si>
    <t>Срок амор-тиза-ции, лет</t>
  </si>
  <si>
    <t>Статья затрат</t>
  </si>
  <si>
    <t>Источ-ник финан-сиро-вания</t>
  </si>
  <si>
    <r>
      <t xml:space="preserve">ЧДД, </t>
    </r>
    <r>
      <rPr>
        <sz val="10"/>
        <rFont val="Times New Roman"/>
        <family val="1"/>
        <charset val="204"/>
      </rPr>
      <t>тыс.руб. (чистый дисконтированный доход)</t>
    </r>
  </si>
  <si>
    <t>тыс. руб.</t>
  </si>
  <si>
    <t>Приложение № 3</t>
  </si>
  <si>
    <t>1.</t>
  </si>
  <si>
    <t>2.</t>
  </si>
  <si>
    <t>Утепление ствольной водоподъёмной части водонапорной башни</t>
  </si>
  <si>
    <t>3.</t>
  </si>
  <si>
    <t>Утепление окон и дверей здания очистных сооружений</t>
  </si>
  <si>
    <t>Соб-ствен-ные сред-ства</t>
  </si>
  <si>
    <t>Текущий ремонт</t>
  </si>
  <si>
    <t>4.</t>
  </si>
  <si>
    <r>
      <t xml:space="preserve">Внедрение электронной схемы слежения за </t>
    </r>
    <r>
      <rPr>
        <sz val="16"/>
        <rFont val="Times New Roman"/>
        <family val="1"/>
        <charset val="204"/>
      </rPr>
      <t>t</t>
    </r>
    <r>
      <rPr>
        <sz val="12"/>
        <rFont val="Times New Roman"/>
        <family val="1"/>
        <charset val="204"/>
      </rPr>
      <t xml:space="preserve">    в помещениях очистных сооружений</t>
    </r>
  </si>
  <si>
    <t>Увеличение утепляющего слоя перекрытия и входов насосных станций артези-анских скважин № 2, № 3</t>
  </si>
  <si>
    <t xml:space="preserve">Снижение расходов на энергоснабжение для отопления помещений очистных сооружений за счёт утепления окон и дверей, внедрение автоматической настройки включения-выключения электропечей. </t>
  </si>
  <si>
    <t>программы, тыс.руб.</t>
  </si>
  <si>
    <t xml:space="preserve">тыс.руб. без НДС </t>
  </si>
  <si>
    <t>тыс.   кВт-ч,</t>
  </si>
  <si>
    <t xml:space="preserve"> кВт-ч,</t>
  </si>
  <si>
    <t>2015-базовый</t>
  </si>
  <si>
    <t>Инвестиционной программы нет</t>
  </si>
  <si>
    <t>Личманюк Татьяна Владимировна</t>
  </si>
  <si>
    <t>Заместитель директора ООО "Радуга Сервис"                                      В.Л. Дорохов</t>
  </si>
  <si>
    <t>МЕРОПРИЯТИЙ, ОСНОВНОЙ ЦЕЛЬЮ КОТОРЫХ ЯВЛЯЕТСЯ ЭНЕРГОСБЕРЕЖЕНИЕ</t>
  </si>
  <si>
    <t>ВСЕГО по годам:</t>
  </si>
  <si>
    <t>Х</t>
  </si>
  <si>
    <t>ЦЕЛЕВЫЕ ПОКАЗАТЕЛИ</t>
  </si>
  <si>
    <t xml:space="preserve"> И (ИЛИ) ПОВЫШЕНИЕ ЭНЕРГЕТИЧЕСКОЙ ЭФФЕКТИВНОСТИ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</si>
</sst>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2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/>
    <xf numFmtId="0" fontId="2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0" fontId="0" fillId="0" borderId="22" xfId="0" applyBorder="1"/>
    <xf numFmtId="0" fontId="1" fillId="0" borderId="28" xfId="0" applyFont="1" applyFill="1" applyBorder="1" applyAlignment="1">
      <alignment horizontal="left" vertical="center"/>
    </xf>
    <xf numFmtId="0" fontId="0" fillId="0" borderId="14" xfId="0" applyBorder="1"/>
    <xf numFmtId="0" fontId="0" fillId="0" borderId="29" xfId="0" applyBorder="1"/>
    <xf numFmtId="0" fontId="1" fillId="0" borderId="3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64" fontId="1" fillId="0" borderId="40" xfId="0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2" fillId="0" borderId="37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topLeftCell="A12" workbookViewId="0">
      <selection activeCell="A30" sqref="A30:L39"/>
    </sheetView>
  </sheetViews>
  <sheetFormatPr defaultRowHeight="12.75"/>
  <cols>
    <col min="1" max="1" width="17.140625" customWidth="1"/>
    <col min="2" max="2" width="12.85546875" customWidth="1"/>
    <col min="3" max="3" width="12.28515625" customWidth="1"/>
    <col min="4" max="4" width="19.85546875" customWidth="1"/>
    <col min="5" max="5" width="9.28515625" customWidth="1"/>
    <col min="6" max="6" width="10.7109375" customWidth="1"/>
    <col min="9" max="9" width="9.85546875" customWidth="1"/>
    <col min="10" max="10" width="10.28515625" customWidth="1"/>
    <col min="12" max="12" width="10.7109375" customWidth="1"/>
  </cols>
  <sheetData>
    <row r="1" spans="1:19" ht="15.75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2" t="s">
        <v>0</v>
      </c>
    </row>
    <row r="2" spans="1:19" ht="11.2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1"/>
      <c r="S2" s="2" t="s">
        <v>21</v>
      </c>
    </row>
    <row r="3" spans="1:19" ht="15.75">
      <c r="A3" s="1"/>
      <c r="B3" s="1"/>
      <c r="C3" s="1"/>
      <c r="D3" s="1"/>
      <c r="E3" s="1"/>
      <c r="F3" s="1"/>
      <c r="G3" s="1"/>
      <c r="I3" s="1" t="s">
        <v>24</v>
      </c>
      <c r="J3" s="2"/>
      <c r="K3" s="1"/>
      <c r="S3" s="2" t="s">
        <v>22</v>
      </c>
    </row>
    <row r="4" spans="1:19" ht="15.75">
      <c r="A4" s="1"/>
      <c r="B4" s="1"/>
      <c r="C4" s="1"/>
      <c r="D4" s="1"/>
      <c r="E4" s="1"/>
      <c r="F4" s="1"/>
      <c r="G4" s="1"/>
      <c r="I4" s="1" t="s">
        <v>25</v>
      </c>
      <c r="J4" s="2"/>
      <c r="K4" s="1"/>
      <c r="S4" s="2" t="s">
        <v>23</v>
      </c>
    </row>
    <row r="5" spans="1:19" ht="15.75">
      <c r="A5" s="1"/>
      <c r="B5" s="1"/>
      <c r="C5" s="1"/>
      <c r="D5" s="1"/>
      <c r="E5" s="1"/>
      <c r="F5" s="1"/>
      <c r="G5" s="1"/>
      <c r="I5" s="1" t="s">
        <v>63</v>
      </c>
      <c r="J5" s="2"/>
      <c r="K5" s="1"/>
      <c r="S5" s="2" t="s">
        <v>1</v>
      </c>
    </row>
    <row r="6" spans="1:19" ht="15.75">
      <c r="A6" s="1"/>
      <c r="B6" s="1"/>
      <c r="C6" s="1"/>
      <c r="D6" s="6" t="s">
        <v>26</v>
      </c>
      <c r="E6" s="1"/>
      <c r="F6" s="1"/>
      <c r="G6" s="1"/>
      <c r="H6" s="1"/>
      <c r="I6" s="1"/>
      <c r="J6" s="2"/>
      <c r="K6" s="1"/>
      <c r="S6" s="2" t="s">
        <v>2</v>
      </c>
    </row>
    <row r="7" spans="1:19" ht="8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9" ht="15.75">
      <c r="A8" s="1"/>
      <c r="B8" s="1"/>
      <c r="C8" s="1"/>
      <c r="D8" s="112" t="s">
        <v>27</v>
      </c>
      <c r="E8" s="112"/>
      <c r="F8" s="1"/>
      <c r="G8" s="1"/>
      <c r="H8" s="1"/>
      <c r="I8" s="1"/>
      <c r="J8" s="1"/>
      <c r="K8" s="1"/>
      <c r="L8" s="1"/>
    </row>
    <row r="9" spans="1:19" ht="15.75">
      <c r="A9" s="1"/>
      <c r="B9" s="112" t="s">
        <v>28</v>
      </c>
      <c r="C9" s="112"/>
      <c r="D9" s="112"/>
      <c r="E9" s="112"/>
      <c r="F9" s="112"/>
      <c r="G9" s="112"/>
      <c r="H9" s="112"/>
      <c r="I9" s="112"/>
      <c r="J9" s="1"/>
      <c r="K9" s="1"/>
      <c r="L9" s="1"/>
    </row>
    <row r="10" spans="1:19" ht="14.25" customHeight="1">
      <c r="A10" s="1"/>
      <c r="B10" s="112" t="s">
        <v>29</v>
      </c>
      <c r="C10" s="112"/>
      <c r="D10" s="112"/>
      <c r="E10" s="112"/>
      <c r="F10" s="112"/>
      <c r="G10" s="112"/>
      <c r="H10" s="112"/>
      <c r="I10" s="112"/>
      <c r="J10" s="1"/>
      <c r="K10" s="1"/>
      <c r="L10" s="1"/>
    </row>
    <row r="11" spans="1:19" ht="9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9" ht="32.25" customHeight="1">
      <c r="A12" s="86" t="s">
        <v>3</v>
      </c>
      <c r="B12" s="87"/>
      <c r="C12" s="88"/>
      <c r="D12" s="95" t="s">
        <v>4</v>
      </c>
      <c r="E12" s="96"/>
      <c r="F12" s="96"/>
      <c r="G12" s="96"/>
      <c r="H12" s="96"/>
      <c r="I12" s="96"/>
      <c r="J12" s="96"/>
      <c r="K12" s="96"/>
      <c r="L12" s="97"/>
    </row>
    <row r="13" spans="1:19" ht="15.75">
      <c r="A13" s="98" t="s">
        <v>5</v>
      </c>
      <c r="B13" s="99"/>
      <c r="C13" s="99"/>
      <c r="D13" s="106" t="s">
        <v>51</v>
      </c>
      <c r="E13" s="106"/>
      <c r="F13" s="106"/>
      <c r="G13" s="106"/>
      <c r="H13" s="106"/>
      <c r="I13" s="106"/>
      <c r="J13" s="106"/>
      <c r="K13" s="106"/>
      <c r="L13" s="107"/>
    </row>
    <row r="14" spans="1:19" ht="34.5" customHeight="1">
      <c r="A14" s="100" t="s">
        <v>6</v>
      </c>
      <c r="B14" s="101"/>
      <c r="C14" s="101"/>
      <c r="D14" s="106" t="s">
        <v>79</v>
      </c>
      <c r="E14" s="106"/>
      <c r="F14" s="106"/>
      <c r="G14" s="106"/>
      <c r="H14" s="106"/>
      <c r="I14" s="106"/>
      <c r="J14" s="106"/>
      <c r="K14" s="106"/>
      <c r="L14" s="107"/>
    </row>
    <row r="15" spans="1:19" ht="32.25" customHeight="1">
      <c r="A15" s="102" t="s">
        <v>7</v>
      </c>
      <c r="B15" s="103"/>
      <c r="C15" s="103"/>
      <c r="D15" s="106" t="s">
        <v>52</v>
      </c>
      <c r="E15" s="106"/>
      <c r="F15" s="106"/>
      <c r="G15" s="106"/>
      <c r="H15" s="106"/>
      <c r="I15" s="106"/>
      <c r="J15" s="106"/>
      <c r="K15" s="106"/>
      <c r="L15" s="107"/>
    </row>
    <row r="16" spans="1:19" ht="22.5" customHeight="1">
      <c r="A16" s="113" t="s">
        <v>8</v>
      </c>
      <c r="B16" s="104" t="s">
        <v>16</v>
      </c>
      <c r="C16" s="105"/>
      <c r="D16" s="101" t="s">
        <v>15</v>
      </c>
      <c r="E16" s="119" t="s">
        <v>32</v>
      </c>
      <c r="F16" s="106"/>
      <c r="G16" s="106"/>
      <c r="H16" s="106"/>
      <c r="I16" s="106"/>
      <c r="J16" s="106"/>
      <c r="K16" s="106"/>
      <c r="L16" s="107"/>
    </row>
    <row r="17" spans="1:12" ht="15.75" customHeight="1">
      <c r="A17" s="113"/>
      <c r="B17" s="117" t="s">
        <v>109</v>
      </c>
      <c r="C17" s="118"/>
      <c r="D17" s="101"/>
      <c r="E17" s="120" t="s">
        <v>11</v>
      </c>
      <c r="F17" s="121"/>
      <c r="G17" s="121"/>
      <c r="H17" s="122"/>
      <c r="I17" s="124" t="s">
        <v>17</v>
      </c>
      <c r="J17" s="125"/>
      <c r="K17" s="125"/>
      <c r="L17" s="126"/>
    </row>
    <row r="18" spans="1:12" ht="15.75">
      <c r="A18" s="113"/>
      <c r="B18" s="83" t="s">
        <v>10</v>
      </c>
      <c r="C18" s="84"/>
      <c r="D18" s="101"/>
      <c r="E18" s="83" t="s">
        <v>12</v>
      </c>
      <c r="F18" s="84"/>
      <c r="G18" s="84"/>
      <c r="H18" s="123"/>
      <c r="I18" s="83" t="s">
        <v>18</v>
      </c>
      <c r="J18" s="84"/>
      <c r="K18" s="84"/>
      <c r="L18" s="85"/>
    </row>
    <row r="19" spans="1:12" ht="33" customHeight="1">
      <c r="A19" s="113"/>
      <c r="B19" s="106" t="s">
        <v>19</v>
      </c>
      <c r="C19" s="103" t="s">
        <v>20</v>
      </c>
      <c r="D19" s="101"/>
      <c r="E19" s="93" t="s">
        <v>13</v>
      </c>
      <c r="F19" s="93"/>
      <c r="G19" s="89" t="s">
        <v>33</v>
      </c>
      <c r="H19" s="89"/>
      <c r="I19" s="93" t="s">
        <v>13</v>
      </c>
      <c r="J19" s="93"/>
      <c r="K19" s="89" t="s">
        <v>33</v>
      </c>
      <c r="L19" s="90"/>
    </row>
    <row r="20" spans="1:12" ht="29.25" customHeight="1">
      <c r="A20" s="113"/>
      <c r="B20" s="106"/>
      <c r="C20" s="103"/>
      <c r="D20" s="101"/>
      <c r="E20" s="94" t="s">
        <v>34</v>
      </c>
      <c r="F20" s="94"/>
      <c r="G20" s="91"/>
      <c r="H20" s="91"/>
      <c r="I20" s="94" t="s">
        <v>34</v>
      </c>
      <c r="J20" s="94"/>
      <c r="K20" s="91"/>
      <c r="L20" s="92"/>
    </row>
    <row r="21" spans="1:12" ht="51" customHeight="1" thickBot="1">
      <c r="A21" s="114"/>
      <c r="B21" s="115"/>
      <c r="C21" s="116"/>
      <c r="D21" s="91"/>
      <c r="E21" s="60" t="s">
        <v>111</v>
      </c>
      <c r="F21" s="43" t="s">
        <v>110</v>
      </c>
      <c r="G21" s="60" t="s">
        <v>111</v>
      </c>
      <c r="H21" s="43" t="s">
        <v>110</v>
      </c>
      <c r="I21" s="60" t="s">
        <v>111</v>
      </c>
      <c r="J21" s="43" t="s">
        <v>110</v>
      </c>
      <c r="K21" s="60" t="s">
        <v>112</v>
      </c>
      <c r="L21" s="45" t="s">
        <v>110</v>
      </c>
    </row>
    <row r="22" spans="1:12" ht="18" customHeight="1" thickBot="1">
      <c r="A22" s="64" t="s">
        <v>113</v>
      </c>
      <c r="B22" s="65" t="s">
        <v>81</v>
      </c>
      <c r="C22" s="66" t="s">
        <v>81</v>
      </c>
      <c r="D22" s="67" t="s">
        <v>82</v>
      </c>
      <c r="E22" s="68">
        <f>53.6+23.9</f>
        <v>77.5</v>
      </c>
      <c r="F22" s="77">
        <f>178.98+81.38</f>
        <v>260.36</v>
      </c>
      <c r="G22" s="69" t="s">
        <v>81</v>
      </c>
      <c r="H22" s="67" t="s">
        <v>82</v>
      </c>
      <c r="I22" s="69">
        <v>0.48</v>
      </c>
      <c r="J22" s="67">
        <v>1.6</v>
      </c>
      <c r="K22" s="69"/>
      <c r="L22" s="70" t="s">
        <v>82</v>
      </c>
    </row>
    <row r="23" spans="1:12" ht="15.75">
      <c r="A23" s="61">
        <v>2016</v>
      </c>
      <c r="B23" s="11">
        <v>10</v>
      </c>
      <c r="C23" s="11" t="s">
        <v>82</v>
      </c>
      <c r="D23" s="108" t="s">
        <v>114</v>
      </c>
      <c r="E23" s="62">
        <f>E22-G23</f>
        <v>71.5</v>
      </c>
      <c r="F23" s="62">
        <f>3.9*E23</f>
        <v>278.84999999999997</v>
      </c>
      <c r="G23" s="11">
        <v>6</v>
      </c>
      <c r="H23" s="11">
        <f>3.9*G23</f>
        <v>23.4</v>
      </c>
      <c r="I23" s="63">
        <v>0.48</v>
      </c>
      <c r="J23" s="62">
        <f>3.9*I23</f>
        <v>1.8719999999999999</v>
      </c>
      <c r="K23" s="11" t="s">
        <v>82</v>
      </c>
      <c r="L23" s="25" t="s">
        <v>82</v>
      </c>
    </row>
    <row r="24" spans="1:12" ht="15.75">
      <c r="A24" s="39">
        <v>2017</v>
      </c>
      <c r="B24" s="37">
        <v>20</v>
      </c>
      <c r="C24" s="42" t="s">
        <v>82</v>
      </c>
      <c r="D24" s="109"/>
      <c r="E24" s="56">
        <f>E22-G24</f>
        <v>67.5</v>
      </c>
      <c r="F24" s="62">
        <f>3.9*E24*1.21</f>
        <v>318.53249999999997</v>
      </c>
      <c r="G24" s="37">
        <v>10</v>
      </c>
      <c r="H24" s="62">
        <f>3.9*G24*1.21</f>
        <v>47.19</v>
      </c>
      <c r="I24" s="40">
        <v>0.48</v>
      </c>
      <c r="J24" s="62">
        <f>3.9*I24*1.21</f>
        <v>2.2651199999999996</v>
      </c>
      <c r="K24" s="42" t="s">
        <v>82</v>
      </c>
      <c r="L24" s="44" t="s">
        <v>82</v>
      </c>
    </row>
    <row r="25" spans="1:12" ht="16.5" thickBot="1">
      <c r="A25" s="33">
        <v>2018</v>
      </c>
      <c r="B25" s="12">
        <v>15</v>
      </c>
      <c r="C25" s="12" t="s">
        <v>82</v>
      </c>
      <c r="D25" s="110"/>
      <c r="E25" s="58">
        <f>E22-G25</f>
        <v>63.5</v>
      </c>
      <c r="F25" s="58">
        <f>3.9*E25*1.21*1.21</f>
        <v>362.58436499999999</v>
      </c>
      <c r="G25" s="12">
        <v>14</v>
      </c>
      <c r="H25" s="58">
        <f>3.9*G25*1.21*1.21</f>
        <v>79.939859999999996</v>
      </c>
      <c r="I25" s="75">
        <v>0.48</v>
      </c>
      <c r="J25" s="58">
        <f>3.9*I25*1.21*1.21</f>
        <v>2.7407951999999995</v>
      </c>
      <c r="K25" s="12" t="s">
        <v>82</v>
      </c>
      <c r="L25" s="23" t="s">
        <v>82</v>
      </c>
    </row>
    <row r="26" spans="1:12" ht="16.5" thickBot="1">
      <c r="A26" s="71" t="s">
        <v>19</v>
      </c>
      <c r="B26" s="72">
        <v>45</v>
      </c>
      <c r="C26" s="72" t="s">
        <v>82</v>
      </c>
      <c r="D26" s="72"/>
      <c r="E26" s="73">
        <f t="shared" ref="E26:J26" si="0">SUM(E23:E25)</f>
        <v>202.5</v>
      </c>
      <c r="F26" s="73">
        <f t="shared" si="0"/>
        <v>959.96686499999987</v>
      </c>
      <c r="G26" s="82">
        <f t="shared" si="0"/>
        <v>30</v>
      </c>
      <c r="H26" s="73">
        <f t="shared" si="0"/>
        <v>150.52985999999999</v>
      </c>
      <c r="I26" s="72">
        <f t="shared" si="0"/>
        <v>1.44</v>
      </c>
      <c r="J26" s="73">
        <f t="shared" si="0"/>
        <v>6.8779151999999986</v>
      </c>
      <c r="K26" s="72" t="s">
        <v>82</v>
      </c>
      <c r="L26" s="74" t="s">
        <v>82</v>
      </c>
    </row>
    <row r="27" spans="1:12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>
      <c r="A28" s="111" t="s">
        <v>116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2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>
      <c r="A33" s="1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>
      <c r="A34" s="1"/>
      <c r="B34" s="1" t="s">
        <v>24</v>
      </c>
      <c r="C34" s="1"/>
      <c r="D34" s="1"/>
      <c r="E34" s="1"/>
      <c r="F34" s="1"/>
      <c r="G34" s="1"/>
      <c r="H34" s="1" t="s">
        <v>25</v>
      </c>
      <c r="I34" s="1"/>
      <c r="J34" s="1"/>
      <c r="K34" s="1"/>
      <c r="L34" s="1"/>
    </row>
    <row r="35" spans="1:12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>
      <c r="A39" s="1"/>
      <c r="B39" s="76" t="s">
        <v>31</v>
      </c>
      <c r="C39" s="1"/>
      <c r="D39" s="1"/>
      <c r="E39" s="1"/>
      <c r="F39" s="1"/>
      <c r="G39" s="1"/>
      <c r="H39" s="1" t="s">
        <v>115</v>
      </c>
      <c r="I39" s="1"/>
      <c r="J39" s="1"/>
      <c r="K39" s="1"/>
      <c r="L39" s="1"/>
    </row>
    <row r="40" spans="1:12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mergeCells count="31">
    <mergeCell ref="D23:D25"/>
    <mergeCell ref="A28:L28"/>
    <mergeCell ref="B9:I9"/>
    <mergeCell ref="D8:E8"/>
    <mergeCell ref="B10:I10"/>
    <mergeCell ref="D16:D21"/>
    <mergeCell ref="A16:A21"/>
    <mergeCell ref="B19:B21"/>
    <mergeCell ref="C19:C21"/>
    <mergeCell ref="G19:H20"/>
    <mergeCell ref="B17:C17"/>
    <mergeCell ref="B18:C18"/>
    <mergeCell ref="E16:L16"/>
    <mergeCell ref="E17:H17"/>
    <mergeCell ref="E18:H18"/>
    <mergeCell ref="I17:L17"/>
    <mergeCell ref="I18:L18"/>
    <mergeCell ref="A12:C12"/>
    <mergeCell ref="K19:L20"/>
    <mergeCell ref="E19:F19"/>
    <mergeCell ref="E20:F20"/>
    <mergeCell ref="I19:J19"/>
    <mergeCell ref="I20:J20"/>
    <mergeCell ref="D12:L12"/>
    <mergeCell ref="A13:C13"/>
    <mergeCell ref="A14:C14"/>
    <mergeCell ref="A15:C15"/>
    <mergeCell ref="B16:C16"/>
    <mergeCell ref="D13:L13"/>
    <mergeCell ref="D14:L14"/>
    <mergeCell ref="D15:L15"/>
  </mergeCells>
  <printOptions horizontalCentered="1"/>
  <pageMargins left="0.39370078740157483" right="0.39370078740157483" top="0.19685039370078741" bottom="0.19685039370078741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A4" sqref="A4:I4"/>
    </sheetView>
  </sheetViews>
  <sheetFormatPr defaultRowHeight="12.75"/>
  <cols>
    <col min="2" max="2" width="47.42578125" customWidth="1"/>
    <col min="3" max="3" width="10.5703125" customWidth="1"/>
    <col min="4" max="4" width="14.85546875" customWidth="1"/>
    <col min="5" max="5" width="16.85546875" customWidth="1"/>
    <col min="7" max="7" width="11.5703125" customWidth="1"/>
    <col min="8" max="8" width="10.85546875" customWidth="1"/>
    <col min="9" max="9" width="12" customWidth="1"/>
  </cols>
  <sheetData>
    <row r="1" spans="1:12" ht="15.75">
      <c r="A1" s="7"/>
      <c r="B1" s="7"/>
      <c r="C1" s="7"/>
      <c r="D1" s="7"/>
      <c r="E1" s="7"/>
      <c r="F1" s="7"/>
      <c r="G1" s="7"/>
      <c r="H1" s="7"/>
      <c r="I1" s="8" t="s">
        <v>36</v>
      </c>
    </row>
    <row r="2" spans="1:12" ht="15.75">
      <c r="A2" s="7"/>
      <c r="B2" s="7"/>
      <c r="C2" s="7"/>
      <c r="D2" s="7"/>
      <c r="E2" s="7"/>
      <c r="F2" s="7"/>
      <c r="G2" s="7"/>
      <c r="H2" s="7"/>
      <c r="I2" s="7"/>
    </row>
    <row r="3" spans="1:12" ht="15">
      <c r="A3" s="127" t="s">
        <v>120</v>
      </c>
      <c r="B3" s="127"/>
      <c r="C3" s="127"/>
      <c r="D3" s="127"/>
      <c r="E3" s="127"/>
      <c r="F3" s="127"/>
      <c r="G3" s="127"/>
      <c r="H3" s="127"/>
      <c r="I3" s="127"/>
    </row>
    <row r="4" spans="1:12" ht="15">
      <c r="A4" s="127" t="s">
        <v>37</v>
      </c>
      <c r="B4" s="127"/>
      <c r="C4" s="127"/>
      <c r="D4" s="127"/>
      <c r="E4" s="127"/>
      <c r="F4" s="127"/>
      <c r="G4" s="127"/>
      <c r="H4" s="127"/>
      <c r="I4" s="127"/>
    </row>
    <row r="5" spans="1:12" ht="15">
      <c r="A5" s="127" t="s">
        <v>38</v>
      </c>
      <c r="B5" s="127"/>
      <c r="C5" s="127"/>
      <c r="D5" s="127"/>
      <c r="E5" s="127"/>
      <c r="F5" s="127"/>
      <c r="G5" s="127"/>
      <c r="H5" s="127"/>
      <c r="I5" s="127"/>
    </row>
    <row r="6" spans="1:12" ht="16.5" thickBot="1">
      <c r="A6" s="7" t="s">
        <v>50</v>
      </c>
      <c r="B6" s="7"/>
      <c r="C6" s="7"/>
      <c r="D6" s="7"/>
      <c r="E6" s="7"/>
      <c r="F6" s="7"/>
      <c r="G6" s="7"/>
      <c r="H6" s="7"/>
      <c r="I6" s="7"/>
    </row>
    <row r="7" spans="1:12" ht="48" customHeight="1">
      <c r="A7" s="131" t="s">
        <v>44</v>
      </c>
      <c r="B7" s="132" t="s">
        <v>43</v>
      </c>
      <c r="C7" s="134" t="s">
        <v>42</v>
      </c>
      <c r="D7" s="134" t="s">
        <v>41</v>
      </c>
      <c r="E7" s="134" t="s">
        <v>40</v>
      </c>
      <c r="F7" s="134" t="s">
        <v>84</v>
      </c>
      <c r="G7" s="128" t="s">
        <v>39</v>
      </c>
      <c r="H7" s="129"/>
      <c r="I7" s="130"/>
    </row>
    <row r="8" spans="1:12" ht="15.75">
      <c r="A8" s="102"/>
      <c r="B8" s="133"/>
      <c r="C8" s="103"/>
      <c r="D8" s="103"/>
      <c r="E8" s="103"/>
      <c r="F8" s="103"/>
      <c r="G8" s="37" t="s">
        <v>47</v>
      </c>
      <c r="H8" s="37" t="s">
        <v>48</v>
      </c>
      <c r="I8" s="38" t="s">
        <v>49</v>
      </c>
    </row>
    <row r="9" spans="1:12" ht="15.75">
      <c r="A9" s="39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8">
        <v>9</v>
      </c>
    </row>
    <row r="10" spans="1:12" ht="15.75">
      <c r="A10" s="39">
        <v>1</v>
      </c>
      <c r="B10" s="37" t="s">
        <v>45</v>
      </c>
      <c r="C10" s="37"/>
      <c r="D10" s="37"/>
      <c r="E10" s="37"/>
      <c r="F10" s="37"/>
      <c r="G10" s="37"/>
      <c r="H10" s="37"/>
      <c r="I10" s="38"/>
    </row>
    <row r="11" spans="1:12" ht="66">
      <c r="A11" s="53" t="s">
        <v>46</v>
      </c>
      <c r="B11" s="34" t="s">
        <v>80</v>
      </c>
      <c r="C11" s="37" t="s">
        <v>83</v>
      </c>
      <c r="D11" s="37"/>
      <c r="E11" s="37"/>
      <c r="F11" s="37">
        <v>53.6</v>
      </c>
      <c r="G11" s="56">
        <v>6</v>
      </c>
      <c r="H11" s="56">
        <v>8</v>
      </c>
      <c r="I11" s="57">
        <v>8</v>
      </c>
    </row>
    <row r="12" spans="1:12" ht="85.5" customHeight="1" thickBot="1">
      <c r="A12" s="54" t="s">
        <v>78</v>
      </c>
      <c r="B12" s="55" t="s">
        <v>108</v>
      </c>
      <c r="C12" s="12" t="s">
        <v>83</v>
      </c>
      <c r="D12" s="12"/>
      <c r="E12" s="12"/>
      <c r="F12" s="12">
        <v>23.9</v>
      </c>
      <c r="G12" s="58" t="s">
        <v>81</v>
      </c>
      <c r="H12" s="58">
        <v>2</v>
      </c>
      <c r="I12" s="59">
        <v>6</v>
      </c>
    </row>
    <row r="13" spans="1:12" ht="15.75">
      <c r="A13" s="9"/>
      <c r="B13" s="7"/>
      <c r="C13" s="7"/>
      <c r="D13" s="7"/>
      <c r="E13" s="7"/>
      <c r="F13" s="7"/>
      <c r="G13" s="7"/>
      <c r="H13" s="7"/>
      <c r="I13" s="7"/>
    </row>
    <row r="14" spans="1:12" ht="15.75">
      <c r="A14" s="7"/>
      <c r="B14" s="7"/>
      <c r="C14" s="7"/>
      <c r="D14" s="7"/>
      <c r="E14" s="7"/>
      <c r="F14" s="7"/>
      <c r="G14" s="7"/>
      <c r="H14" s="7"/>
      <c r="I14" s="7"/>
    </row>
    <row r="15" spans="1:12" ht="15.75">
      <c r="A15" s="7"/>
      <c r="B15" s="7"/>
      <c r="C15" s="7"/>
      <c r="D15" s="7"/>
      <c r="E15" s="7"/>
      <c r="F15" s="7"/>
      <c r="G15" s="7"/>
      <c r="H15" s="7"/>
      <c r="I15" s="7"/>
    </row>
    <row r="16" spans="1:12" ht="15.75">
      <c r="A16" s="111" t="s">
        <v>116</v>
      </c>
      <c r="B16" s="111"/>
      <c r="C16" s="111"/>
      <c r="D16" s="111"/>
      <c r="E16" s="111"/>
      <c r="F16" s="111"/>
      <c r="G16" s="111"/>
      <c r="H16" s="111"/>
      <c r="I16" s="111"/>
      <c r="J16" s="78"/>
      <c r="K16" s="78"/>
      <c r="L16" s="78"/>
    </row>
    <row r="17" spans="1:9" ht="15.75">
      <c r="A17" s="7"/>
      <c r="B17" s="7"/>
      <c r="C17" s="7"/>
      <c r="D17" s="7"/>
      <c r="E17" s="7"/>
      <c r="F17" s="7"/>
      <c r="G17" s="7"/>
      <c r="H17" s="7"/>
      <c r="I17" s="7"/>
    </row>
    <row r="18" spans="1:9" ht="15.75">
      <c r="A18" s="7"/>
      <c r="B18" s="7"/>
      <c r="C18" s="7"/>
      <c r="D18" s="7"/>
      <c r="E18" s="7"/>
      <c r="F18" s="7"/>
      <c r="G18" s="7"/>
      <c r="H18" s="7"/>
      <c r="I18" s="7"/>
    </row>
    <row r="19" spans="1:9" ht="15.75">
      <c r="A19" s="7"/>
      <c r="B19" s="7"/>
      <c r="C19" s="7"/>
      <c r="D19" s="7"/>
      <c r="E19" s="7"/>
      <c r="F19" s="7"/>
      <c r="G19" s="7"/>
      <c r="H19" s="7"/>
      <c r="I19" s="7"/>
    </row>
    <row r="20" spans="1:9" ht="15.75">
      <c r="A20" s="7"/>
      <c r="B20" s="7"/>
      <c r="C20" s="7"/>
      <c r="D20" s="7"/>
      <c r="E20" s="7"/>
      <c r="F20" s="7"/>
      <c r="G20" s="7"/>
      <c r="H20" s="7"/>
      <c r="I20" s="7"/>
    </row>
  </sheetData>
  <mergeCells count="11">
    <mergeCell ref="A16:I16"/>
    <mergeCell ref="A3:I3"/>
    <mergeCell ref="A4:I4"/>
    <mergeCell ref="A5:I5"/>
    <mergeCell ref="G7:I7"/>
    <mergeCell ref="A7:A8"/>
    <mergeCell ref="B7:B8"/>
    <mergeCell ref="C7:C8"/>
    <mergeCell ref="D7:D8"/>
    <mergeCell ref="E7:E8"/>
    <mergeCell ref="F7:F8"/>
  </mergeCells>
  <printOptions horizontalCentered="1" verticalCentered="1"/>
  <pageMargins left="0.19685039370078741" right="0.19685039370078741" top="0.78740157480314965" bottom="0.39370078740157483" header="0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1"/>
  <sheetViews>
    <sheetView workbookViewId="0">
      <selection activeCell="F19" sqref="F19"/>
    </sheetView>
  </sheetViews>
  <sheetFormatPr defaultRowHeight="12.75"/>
  <cols>
    <col min="1" max="1" width="5.5703125" customWidth="1"/>
    <col min="2" max="2" width="21.8554687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2" ht="15.75">
      <c r="A4" s="10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2" ht="15.75">
      <c r="A5" s="10" t="s">
        <v>85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2" ht="15.75">
      <c r="A6" s="10" t="s">
        <v>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2" ht="15.75">
      <c r="A7" s="10" t="s">
        <v>38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2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2" ht="15.75">
      <c r="A9" s="7" t="s">
        <v>50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2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2" ht="23.25" customHeight="1">
      <c r="A11" s="103" t="s">
        <v>44</v>
      </c>
      <c r="B11" s="103" t="s">
        <v>55</v>
      </c>
      <c r="C11" s="48" t="s">
        <v>56</v>
      </c>
      <c r="D11" s="47"/>
      <c r="E11" s="47"/>
      <c r="F11" s="47"/>
      <c r="G11" s="47"/>
      <c r="H11" s="47"/>
      <c r="I11" s="47"/>
      <c r="J11" s="47"/>
      <c r="K11" s="103" t="s">
        <v>87</v>
      </c>
      <c r="L11" s="103"/>
      <c r="M11" s="103"/>
      <c r="N11" s="103" t="s">
        <v>92</v>
      </c>
      <c r="O11" s="135" t="s">
        <v>91</v>
      </c>
      <c r="P11" s="136"/>
      <c r="Q11" s="137"/>
      <c r="R11" s="101" t="s">
        <v>93</v>
      </c>
      <c r="S11" s="101" t="s">
        <v>94</v>
      </c>
    </row>
    <row r="12" spans="1:22" ht="33" customHeight="1">
      <c r="A12" s="103"/>
      <c r="B12" s="103"/>
      <c r="C12" s="141" t="s">
        <v>57</v>
      </c>
      <c r="D12" s="141"/>
      <c r="E12" s="106" t="s">
        <v>58</v>
      </c>
      <c r="F12" s="106"/>
      <c r="G12" s="106" t="s">
        <v>59</v>
      </c>
      <c r="H12" s="106"/>
      <c r="I12" s="106" t="s">
        <v>60</v>
      </c>
      <c r="J12" s="106"/>
      <c r="K12" s="103"/>
      <c r="L12" s="103"/>
      <c r="M12" s="103"/>
      <c r="N12" s="103"/>
      <c r="O12" s="138"/>
      <c r="P12" s="139"/>
      <c r="Q12" s="140"/>
      <c r="R12" s="101"/>
      <c r="S12" s="101"/>
    </row>
    <row r="13" spans="1:22" ht="69" customHeight="1">
      <c r="A13" s="103"/>
      <c r="B13" s="103"/>
      <c r="C13" s="35" t="s">
        <v>61</v>
      </c>
      <c r="D13" s="35" t="s">
        <v>86</v>
      </c>
      <c r="E13" s="35" t="s">
        <v>61</v>
      </c>
      <c r="F13" s="35" t="s">
        <v>86</v>
      </c>
      <c r="G13" s="35" t="s">
        <v>61</v>
      </c>
      <c r="H13" s="35" t="s">
        <v>86</v>
      </c>
      <c r="I13" s="35" t="s">
        <v>61</v>
      </c>
      <c r="J13" s="35" t="s">
        <v>86</v>
      </c>
      <c r="K13" s="41" t="s">
        <v>88</v>
      </c>
      <c r="L13" s="36" t="s">
        <v>89</v>
      </c>
      <c r="M13" s="36" t="s">
        <v>90</v>
      </c>
      <c r="N13" s="103"/>
      <c r="O13" s="37" t="s">
        <v>47</v>
      </c>
      <c r="P13" s="37" t="s">
        <v>48</v>
      </c>
      <c r="Q13" s="37" t="s">
        <v>49</v>
      </c>
      <c r="R13" s="101"/>
      <c r="S13" s="101"/>
    </row>
    <row r="14" spans="1:22" ht="15.75">
      <c r="A14" s="35">
        <v>1</v>
      </c>
      <c r="B14" s="35">
        <v>2</v>
      </c>
      <c r="C14" s="35">
        <v>3</v>
      </c>
      <c r="D14" s="35">
        <v>4</v>
      </c>
      <c r="E14" s="35">
        <v>5</v>
      </c>
      <c r="F14" s="35">
        <v>6</v>
      </c>
      <c r="G14" s="35">
        <v>7</v>
      </c>
      <c r="H14" s="35">
        <v>8</v>
      </c>
      <c r="I14" s="35">
        <v>9</v>
      </c>
      <c r="J14" s="35">
        <v>10</v>
      </c>
      <c r="K14" s="35">
        <v>11</v>
      </c>
      <c r="L14" s="35">
        <v>12</v>
      </c>
      <c r="M14" s="35">
        <v>13</v>
      </c>
      <c r="N14" s="35">
        <v>14</v>
      </c>
      <c r="O14" s="35">
        <v>15</v>
      </c>
      <c r="P14" s="35">
        <v>16</v>
      </c>
      <c r="Q14" s="35">
        <v>17</v>
      </c>
      <c r="R14" s="35">
        <v>18</v>
      </c>
      <c r="S14" s="35">
        <v>19</v>
      </c>
      <c r="T14" s="1"/>
      <c r="U14" s="1"/>
      <c r="V14" s="1"/>
    </row>
    <row r="15" spans="1:22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22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1">
    <mergeCell ref="A11:A13"/>
    <mergeCell ref="E12:F12"/>
    <mergeCell ref="G12:H12"/>
    <mergeCell ref="I12:J12"/>
    <mergeCell ref="C12:D12"/>
    <mergeCell ref="B11:B13"/>
    <mergeCell ref="K11:M12"/>
    <mergeCell ref="N11:N13"/>
    <mergeCell ref="O11:Q12"/>
    <mergeCell ref="R11:R13"/>
    <mergeCell ref="S11:S13"/>
  </mergeCells>
  <printOptions horizontalCentered="1" verticalCentered="1"/>
  <pageMargins left="0.19685039370078741" right="0.19685039370078741" top="0.78740157480314965" bottom="0.19685039370078741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1"/>
  <sheetViews>
    <sheetView topLeftCell="A3" workbookViewId="0">
      <selection activeCell="O13" sqref="O13"/>
    </sheetView>
  </sheetViews>
  <sheetFormatPr defaultRowHeight="12.75"/>
  <cols>
    <col min="1" max="1" width="5.5703125" customWidth="1"/>
    <col min="2" max="2" width="28.7109375" customWidth="1"/>
    <col min="3" max="3" width="8.5703125" customWidth="1"/>
    <col min="4" max="4" width="7.5703125" customWidth="1"/>
    <col min="5" max="5" width="7.28515625" customWidth="1"/>
    <col min="6" max="6" width="8.28515625" customWidth="1"/>
    <col min="7" max="7" width="8.140625" customWidth="1"/>
    <col min="8" max="8" width="7.85546875" customWidth="1"/>
    <col min="9" max="9" width="8" customWidth="1"/>
    <col min="10" max="10" width="7.85546875" customWidth="1"/>
    <col min="11" max="14" width="0" hidden="1" customWidth="1"/>
    <col min="15" max="15" width="8.140625" customWidth="1"/>
    <col min="16" max="16" width="7.7109375" customWidth="1"/>
    <col min="17" max="17" width="7.85546875" customWidth="1"/>
    <col min="19" max="19" width="8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8"/>
      <c r="K1" s="1"/>
      <c r="L1" s="1"/>
      <c r="M1" s="1"/>
      <c r="N1" s="1"/>
      <c r="O1" s="1"/>
      <c r="S1" s="8" t="s">
        <v>97</v>
      </c>
    </row>
    <row r="2" spans="1:22" ht="15.75" customHeight="1">
      <c r="A2" s="112" t="s">
        <v>53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51"/>
      <c r="S2" s="51"/>
    </row>
    <row r="3" spans="1:22" ht="15.75" customHeight="1">
      <c r="A3" s="112" t="s">
        <v>117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22" ht="15.75" customHeight="1">
      <c r="A4" s="112" t="s">
        <v>121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22" ht="11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2" ht="18.75">
      <c r="A6" s="52" t="s">
        <v>50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2" ht="8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2" ht="32.25" customHeight="1">
      <c r="A8" s="103" t="s">
        <v>44</v>
      </c>
      <c r="B8" s="103" t="s">
        <v>55</v>
      </c>
      <c r="C8" s="144" t="s">
        <v>56</v>
      </c>
      <c r="D8" s="145"/>
      <c r="E8" s="145"/>
      <c r="F8" s="145"/>
      <c r="G8" s="145"/>
      <c r="H8" s="145"/>
      <c r="I8" s="145"/>
      <c r="J8" s="146"/>
      <c r="K8" s="103" t="s">
        <v>87</v>
      </c>
      <c r="L8" s="103"/>
      <c r="M8" s="103"/>
      <c r="N8" s="103" t="s">
        <v>92</v>
      </c>
      <c r="O8" s="135" t="s">
        <v>91</v>
      </c>
      <c r="P8" s="136"/>
      <c r="Q8" s="137"/>
      <c r="R8" s="101" t="s">
        <v>93</v>
      </c>
      <c r="S8" s="101" t="s">
        <v>94</v>
      </c>
    </row>
    <row r="9" spans="1:22" ht="33" customHeight="1">
      <c r="A9" s="103"/>
      <c r="B9" s="103"/>
      <c r="C9" s="141" t="s">
        <v>57</v>
      </c>
      <c r="D9" s="141"/>
      <c r="E9" s="106" t="s">
        <v>58</v>
      </c>
      <c r="F9" s="106"/>
      <c r="G9" s="106" t="s">
        <v>59</v>
      </c>
      <c r="H9" s="106"/>
      <c r="I9" s="106" t="s">
        <v>60</v>
      </c>
      <c r="J9" s="106"/>
      <c r="K9" s="103"/>
      <c r="L9" s="103"/>
      <c r="M9" s="103"/>
      <c r="N9" s="103"/>
      <c r="O9" s="138"/>
      <c r="P9" s="139"/>
      <c r="Q9" s="140"/>
      <c r="R9" s="101"/>
      <c r="S9" s="101"/>
    </row>
    <row r="10" spans="1:22" ht="42" customHeight="1">
      <c r="A10" s="103"/>
      <c r="B10" s="103"/>
      <c r="C10" s="36" t="s">
        <v>83</v>
      </c>
      <c r="D10" s="36" t="s">
        <v>96</v>
      </c>
      <c r="E10" s="36" t="s">
        <v>83</v>
      </c>
      <c r="F10" s="36" t="s">
        <v>96</v>
      </c>
      <c r="G10" s="36" t="s">
        <v>83</v>
      </c>
      <c r="H10" s="36" t="s">
        <v>96</v>
      </c>
      <c r="I10" s="36" t="s">
        <v>83</v>
      </c>
      <c r="J10" s="36" t="s">
        <v>96</v>
      </c>
      <c r="K10" s="41" t="s">
        <v>88</v>
      </c>
      <c r="L10" s="36" t="s">
        <v>89</v>
      </c>
      <c r="M10" s="36" t="s">
        <v>95</v>
      </c>
      <c r="N10" s="103"/>
      <c r="O10" s="37" t="s">
        <v>47</v>
      </c>
      <c r="P10" s="37" t="s">
        <v>48</v>
      </c>
      <c r="Q10" s="37" t="s">
        <v>49</v>
      </c>
      <c r="R10" s="101"/>
      <c r="S10" s="101"/>
    </row>
    <row r="11" spans="1:22" ht="15.75">
      <c r="A11" s="35">
        <v>1</v>
      </c>
      <c r="B11" s="35">
        <v>2</v>
      </c>
      <c r="C11" s="35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  <c r="J11" s="35">
        <v>10</v>
      </c>
      <c r="K11" s="35">
        <v>11</v>
      </c>
      <c r="L11" s="35">
        <v>12</v>
      </c>
      <c r="M11" s="35">
        <v>13</v>
      </c>
      <c r="N11" s="35">
        <v>14</v>
      </c>
      <c r="O11" s="35">
        <v>11</v>
      </c>
      <c r="P11" s="35">
        <v>12</v>
      </c>
      <c r="Q11" s="35">
        <v>13</v>
      </c>
      <c r="R11" s="35">
        <v>14</v>
      </c>
      <c r="S11" s="35">
        <v>15</v>
      </c>
      <c r="T11" s="1"/>
      <c r="U11" s="1"/>
      <c r="V11" s="1"/>
    </row>
    <row r="12" spans="1:22" ht="63">
      <c r="A12" s="47" t="s">
        <v>98</v>
      </c>
      <c r="B12" s="49" t="s">
        <v>107</v>
      </c>
      <c r="C12" s="50">
        <f>E12+G12+I12</f>
        <v>18</v>
      </c>
      <c r="D12" s="50">
        <f>F12+H12+J12</f>
        <v>85.973939999999999</v>
      </c>
      <c r="E12" s="50">
        <v>6</v>
      </c>
      <c r="F12" s="50">
        <f>3.9*E12</f>
        <v>23.4</v>
      </c>
      <c r="G12" s="50">
        <v>6</v>
      </c>
      <c r="H12" s="50">
        <f>3.9*G12*1.21</f>
        <v>28.313999999999997</v>
      </c>
      <c r="I12" s="50">
        <v>6</v>
      </c>
      <c r="J12" s="50">
        <f>3.9*I12*1.21*1.21</f>
        <v>34.259939999999993</v>
      </c>
      <c r="K12" s="46"/>
      <c r="L12" s="46"/>
      <c r="M12" s="46"/>
      <c r="N12" s="46"/>
      <c r="O12" s="50">
        <v>10</v>
      </c>
      <c r="P12" s="50" t="s">
        <v>82</v>
      </c>
      <c r="Q12" s="46" t="s">
        <v>82</v>
      </c>
      <c r="R12" s="142" t="s">
        <v>104</v>
      </c>
      <c r="S12" s="142" t="s">
        <v>103</v>
      </c>
    </row>
    <row r="13" spans="1:22" ht="47.25">
      <c r="A13" s="47" t="s">
        <v>99</v>
      </c>
      <c r="B13" s="49" t="s">
        <v>100</v>
      </c>
      <c r="C13" s="50">
        <f t="shared" ref="C13:C15" si="0">E13+G13+I13</f>
        <v>4</v>
      </c>
      <c r="D13" s="50">
        <f t="shared" ref="D13:D15" si="1">F13+H13+J13</f>
        <v>20.857979999999998</v>
      </c>
      <c r="E13" s="50">
        <v>0</v>
      </c>
      <c r="F13" s="50">
        <v>0</v>
      </c>
      <c r="G13" s="50">
        <v>2</v>
      </c>
      <c r="H13" s="50">
        <f t="shared" ref="H13:H14" si="2">3.9*G13*1.21</f>
        <v>9.4379999999999988</v>
      </c>
      <c r="I13" s="50">
        <v>2</v>
      </c>
      <c r="J13" s="50">
        <f t="shared" ref="J13:J15" si="3">3.9*I13*1.21*1.21</f>
        <v>11.419979999999999</v>
      </c>
      <c r="K13" s="46"/>
      <c r="L13" s="46"/>
      <c r="M13" s="46"/>
      <c r="N13" s="46"/>
      <c r="O13" s="50" t="s">
        <v>81</v>
      </c>
      <c r="P13" s="50">
        <v>10</v>
      </c>
      <c r="Q13" s="46" t="s">
        <v>82</v>
      </c>
      <c r="R13" s="142"/>
      <c r="S13" s="142"/>
    </row>
    <row r="14" spans="1:22" ht="42" customHeight="1">
      <c r="A14" s="47" t="s">
        <v>101</v>
      </c>
      <c r="B14" s="49" t="s">
        <v>102</v>
      </c>
      <c r="C14" s="50">
        <f t="shared" si="0"/>
        <v>4</v>
      </c>
      <c r="D14" s="50">
        <f t="shared" si="1"/>
        <v>20.857979999999998</v>
      </c>
      <c r="E14" s="50">
        <v>0</v>
      </c>
      <c r="F14" s="50">
        <v>0</v>
      </c>
      <c r="G14" s="50">
        <v>2</v>
      </c>
      <c r="H14" s="50">
        <f t="shared" si="2"/>
        <v>9.4379999999999988</v>
      </c>
      <c r="I14" s="50">
        <v>2</v>
      </c>
      <c r="J14" s="50">
        <f t="shared" si="3"/>
        <v>11.419979999999999</v>
      </c>
      <c r="K14" s="46"/>
      <c r="L14" s="46"/>
      <c r="M14" s="46"/>
      <c r="N14" s="46"/>
      <c r="O14" s="50" t="s">
        <v>81</v>
      </c>
      <c r="P14" s="50">
        <v>10</v>
      </c>
      <c r="Q14" s="46" t="s">
        <v>82</v>
      </c>
      <c r="R14" s="142"/>
      <c r="S14" s="142"/>
    </row>
    <row r="15" spans="1:22" ht="65.25" customHeight="1">
      <c r="A15" s="47" t="s">
        <v>105</v>
      </c>
      <c r="B15" s="49" t="s">
        <v>106</v>
      </c>
      <c r="C15" s="50">
        <f t="shared" si="0"/>
        <v>4</v>
      </c>
      <c r="D15" s="50">
        <f t="shared" si="1"/>
        <v>22.839959999999998</v>
      </c>
      <c r="E15" s="50">
        <v>0</v>
      </c>
      <c r="F15" s="50">
        <v>0</v>
      </c>
      <c r="G15" s="50">
        <v>0</v>
      </c>
      <c r="H15" s="50">
        <v>0</v>
      </c>
      <c r="I15" s="50">
        <v>4</v>
      </c>
      <c r="J15" s="50">
        <f t="shared" si="3"/>
        <v>22.839959999999998</v>
      </c>
      <c r="K15" s="46"/>
      <c r="L15" s="46"/>
      <c r="M15" s="46"/>
      <c r="N15" s="46"/>
      <c r="O15" s="50" t="s">
        <v>82</v>
      </c>
      <c r="P15" s="50" t="s">
        <v>81</v>
      </c>
      <c r="Q15" s="50">
        <v>15</v>
      </c>
      <c r="R15" s="142"/>
      <c r="S15" s="142"/>
    </row>
    <row r="16" spans="1:22" ht="23.25" customHeight="1">
      <c r="A16" s="47"/>
      <c r="B16" s="79" t="s">
        <v>118</v>
      </c>
      <c r="C16" s="81">
        <f>SUM(C12:C15)</f>
        <v>30</v>
      </c>
      <c r="D16" s="81">
        <f>SUM(D12:D15)</f>
        <v>150.52985999999999</v>
      </c>
      <c r="E16" s="81">
        <f>SUM(E12:E15)</f>
        <v>6</v>
      </c>
      <c r="F16" s="81">
        <f t="shared" ref="F16:Q16" si="4">SUM(F12:F15)</f>
        <v>23.4</v>
      </c>
      <c r="G16" s="81">
        <f t="shared" si="4"/>
        <v>10</v>
      </c>
      <c r="H16" s="81">
        <f t="shared" si="4"/>
        <v>47.19</v>
      </c>
      <c r="I16" s="81">
        <f t="shared" si="4"/>
        <v>14</v>
      </c>
      <c r="J16" s="81">
        <f t="shared" si="4"/>
        <v>79.939859999999982</v>
      </c>
      <c r="K16" s="81">
        <f t="shared" si="4"/>
        <v>0</v>
      </c>
      <c r="L16" s="81">
        <f t="shared" si="4"/>
        <v>0</v>
      </c>
      <c r="M16" s="81">
        <f t="shared" si="4"/>
        <v>0</v>
      </c>
      <c r="N16" s="81">
        <f t="shared" si="4"/>
        <v>0</v>
      </c>
      <c r="O16" s="81">
        <f t="shared" si="4"/>
        <v>10</v>
      </c>
      <c r="P16" s="81">
        <f t="shared" si="4"/>
        <v>20</v>
      </c>
      <c r="Q16" s="81">
        <f t="shared" si="4"/>
        <v>15</v>
      </c>
      <c r="R16" s="80" t="s">
        <v>119</v>
      </c>
      <c r="S16" s="80" t="s">
        <v>119</v>
      </c>
    </row>
    <row r="17" spans="1:19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9" ht="23.25" customHeight="1">
      <c r="A18" s="143" t="s">
        <v>116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</row>
    <row r="19" spans="1:19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9" ht="15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9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9" ht="15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9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9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9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9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9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9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9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9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9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</sheetData>
  <mergeCells count="18">
    <mergeCell ref="A3:Q3"/>
    <mergeCell ref="A4:Q4"/>
    <mergeCell ref="R12:R15"/>
    <mergeCell ref="S12:S15"/>
    <mergeCell ref="A18:S18"/>
    <mergeCell ref="A2:Q2"/>
    <mergeCell ref="S8:S10"/>
    <mergeCell ref="C9:D9"/>
    <mergeCell ref="E9:F9"/>
    <mergeCell ref="G9:H9"/>
    <mergeCell ref="I9:J9"/>
    <mergeCell ref="C8:J8"/>
    <mergeCell ref="A8:A10"/>
    <mergeCell ref="B8:B10"/>
    <mergeCell ref="K8:M9"/>
    <mergeCell ref="N8:N10"/>
    <mergeCell ref="O8:Q9"/>
    <mergeCell ref="R8:R10"/>
  </mergeCells>
  <printOptions horizontalCentered="1" verticalCentered="1"/>
  <pageMargins left="0.19685039370078741" right="0.19685039370078741" top="0.59055118110236227" bottom="0.19685039370078741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1"/>
  <sheetViews>
    <sheetView topLeftCell="A4" workbookViewId="0">
      <selection activeCell="D12" sqref="D12:L12"/>
    </sheetView>
  </sheetViews>
  <sheetFormatPr defaultRowHeight="12.75"/>
  <cols>
    <col min="1" max="1" width="18.5703125" customWidth="1"/>
    <col min="2" max="2" width="10.42578125" customWidth="1"/>
    <col min="3" max="3" width="10.7109375" customWidth="1"/>
    <col min="4" max="4" width="19" customWidth="1"/>
    <col min="5" max="5" width="10.5703125" customWidth="1"/>
    <col min="6" max="6" width="10.85546875" customWidth="1"/>
    <col min="7" max="7" width="9.7109375" customWidth="1"/>
    <col min="8" max="8" width="9.85546875" customWidth="1"/>
    <col min="9" max="9" width="11.42578125" customWidth="1"/>
    <col min="10" max="10" width="10" customWidth="1"/>
  </cols>
  <sheetData>
    <row r="1" spans="1:12" ht="15.75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2" t="s">
        <v>62</v>
      </c>
    </row>
    <row r="2" spans="1:12" ht="15.75">
      <c r="A2" s="1"/>
      <c r="B2" s="1"/>
      <c r="C2" s="1"/>
      <c r="D2" s="1"/>
      <c r="E2" s="1"/>
      <c r="F2" s="1"/>
      <c r="G2" s="1"/>
      <c r="H2" s="1"/>
      <c r="I2" s="1"/>
      <c r="J2" s="2"/>
      <c r="K2" s="1"/>
    </row>
    <row r="3" spans="1:12" ht="15.75">
      <c r="A3" s="1"/>
      <c r="B3" s="1"/>
      <c r="C3" s="1"/>
      <c r="D3" s="1"/>
      <c r="E3" s="1"/>
      <c r="F3" s="1"/>
      <c r="G3" s="1"/>
      <c r="I3" s="1" t="s">
        <v>24</v>
      </c>
      <c r="J3" s="2"/>
      <c r="K3" s="1"/>
    </row>
    <row r="4" spans="1:12" ht="15.75">
      <c r="A4" s="1"/>
      <c r="B4" s="1"/>
      <c r="C4" s="1"/>
      <c r="D4" s="1"/>
      <c r="E4" s="1"/>
      <c r="F4" s="1"/>
      <c r="G4" s="1"/>
      <c r="I4" s="1" t="s">
        <v>25</v>
      </c>
      <c r="J4" s="2"/>
      <c r="K4" s="1"/>
    </row>
    <row r="5" spans="1:12" ht="15.75">
      <c r="A5" s="1"/>
      <c r="B5" s="1"/>
      <c r="C5" s="1"/>
      <c r="D5" s="1"/>
      <c r="E5" s="1"/>
      <c r="F5" s="1"/>
      <c r="G5" s="1"/>
      <c r="I5" s="1" t="s">
        <v>63</v>
      </c>
      <c r="J5" s="2"/>
      <c r="K5" s="1"/>
    </row>
    <row r="6" spans="1:12" ht="15" customHeight="1">
      <c r="A6" s="1"/>
      <c r="B6" s="1"/>
      <c r="C6" s="147" t="s">
        <v>69</v>
      </c>
      <c r="D6" s="147"/>
      <c r="E6" s="147"/>
      <c r="F6" s="147"/>
      <c r="G6" s="147"/>
      <c r="H6" s="1"/>
      <c r="I6" s="1"/>
      <c r="J6" s="1"/>
      <c r="K6" s="1"/>
      <c r="L6" s="1"/>
    </row>
    <row r="7" spans="1:12" ht="15" customHeight="1">
      <c r="A7" s="1"/>
      <c r="B7" s="15" t="s">
        <v>70</v>
      </c>
      <c r="C7" s="15"/>
      <c r="D7" s="15"/>
      <c r="E7" s="15"/>
      <c r="F7" s="15"/>
      <c r="G7" s="15"/>
      <c r="H7" s="15"/>
      <c r="I7" s="15"/>
      <c r="J7" s="1"/>
      <c r="K7" s="1"/>
      <c r="L7" s="1"/>
    </row>
    <row r="8" spans="1:12" ht="14.25" customHeight="1">
      <c r="A8" s="1"/>
      <c r="B8" s="147" t="s">
        <v>77</v>
      </c>
      <c r="C8" s="147"/>
      <c r="D8" s="147"/>
      <c r="E8" s="147"/>
      <c r="F8" s="147"/>
      <c r="G8" s="147"/>
      <c r="H8" s="147"/>
      <c r="I8" s="147"/>
      <c r="J8" s="1"/>
      <c r="K8" s="1"/>
      <c r="L8" s="1"/>
    </row>
    <row r="9" spans="1:12" ht="16.5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>
      <c r="A10" s="86" t="s">
        <v>3</v>
      </c>
      <c r="B10" s="87"/>
      <c r="C10" s="88"/>
      <c r="D10" s="95" t="s">
        <v>4</v>
      </c>
      <c r="E10" s="96"/>
      <c r="F10" s="96"/>
      <c r="G10" s="96"/>
      <c r="H10" s="96"/>
      <c r="I10" s="96"/>
      <c r="J10" s="96"/>
      <c r="K10" s="96"/>
      <c r="L10" s="97"/>
    </row>
    <row r="11" spans="1:12" ht="15.75">
      <c r="A11" s="98" t="s">
        <v>5</v>
      </c>
      <c r="B11" s="99"/>
      <c r="C11" s="99"/>
      <c r="D11" s="106" t="s">
        <v>51</v>
      </c>
      <c r="E11" s="106"/>
      <c r="F11" s="106"/>
      <c r="G11" s="106"/>
      <c r="H11" s="106"/>
      <c r="I11" s="106"/>
      <c r="J11" s="106"/>
      <c r="K11" s="106"/>
      <c r="L11" s="107"/>
    </row>
    <row r="12" spans="1:12" ht="15.75">
      <c r="A12" s="100" t="s">
        <v>6</v>
      </c>
      <c r="B12" s="101"/>
      <c r="C12" s="101"/>
      <c r="D12" s="106" t="s">
        <v>76</v>
      </c>
      <c r="E12" s="106"/>
      <c r="F12" s="106"/>
      <c r="G12" s="106"/>
      <c r="H12" s="106"/>
      <c r="I12" s="106"/>
      <c r="J12" s="106"/>
      <c r="K12" s="106"/>
      <c r="L12" s="107"/>
    </row>
    <row r="13" spans="1:12" ht="15.75">
      <c r="A13" s="102" t="s">
        <v>7</v>
      </c>
      <c r="B13" s="103"/>
      <c r="C13" s="103"/>
      <c r="D13" s="106" t="s">
        <v>52</v>
      </c>
      <c r="E13" s="106"/>
      <c r="F13" s="106"/>
      <c r="G13" s="106"/>
      <c r="H13" s="106"/>
      <c r="I13" s="106"/>
      <c r="J13" s="106"/>
      <c r="K13" s="106"/>
      <c r="L13" s="107"/>
    </row>
    <row r="14" spans="1:12" ht="15.75">
      <c r="A14" s="113" t="s">
        <v>71</v>
      </c>
      <c r="B14" s="104" t="s">
        <v>16</v>
      </c>
      <c r="C14" s="105"/>
      <c r="D14" s="148" t="s">
        <v>75</v>
      </c>
      <c r="E14" s="119" t="s">
        <v>32</v>
      </c>
      <c r="F14" s="106"/>
      <c r="G14" s="106"/>
      <c r="H14" s="106"/>
      <c r="I14" s="106"/>
      <c r="J14" s="106"/>
      <c r="K14" s="106"/>
      <c r="L14" s="107"/>
    </row>
    <row r="15" spans="1:12" ht="15.75">
      <c r="A15" s="113"/>
      <c r="B15" s="117" t="s">
        <v>9</v>
      </c>
      <c r="C15" s="118"/>
      <c r="D15" s="148"/>
      <c r="E15" s="120" t="s">
        <v>11</v>
      </c>
      <c r="F15" s="121"/>
      <c r="G15" s="121"/>
      <c r="H15" s="122"/>
      <c r="I15" s="124" t="s">
        <v>17</v>
      </c>
      <c r="J15" s="125"/>
      <c r="K15" s="125"/>
      <c r="L15" s="126"/>
    </row>
    <row r="16" spans="1:12" ht="15.75">
      <c r="A16" s="113"/>
      <c r="B16" s="83" t="s">
        <v>10</v>
      </c>
      <c r="C16" s="84"/>
      <c r="D16" s="148"/>
      <c r="E16" s="83" t="s">
        <v>12</v>
      </c>
      <c r="F16" s="84"/>
      <c r="G16" s="84"/>
      <c r="H16" s="123"/>
      <c r="I16" s="83" t="s">
        <v>18</v>
      </c>
      <c r="J16" s="84"/>
      <c r="K16" s="84"/>
      <c r="L16" s="85"/>
    </row>
    <row r="17" spans="1:12" ht="15.75">
      <c r="A17" s="113"/>
      <c r="B17" s="106" t="s">
        <v>19</v>
      </c>
      <c r="C17" s="103" t="s">
        <v>20</v>
      </c>
      <c r="D17" s="148"/>
      <c r="E17" s="93" t="s">
        <v>13</v>
      </c>
      <c r="F17" s="93"/>
      <c r="G17" s="89" t="s">
        <v>33</v>
      </c>
      <c r="H17" s="89"/>
      <c r="I17" s="93" t="s">
        <v>13</v>
      </c>
      <c r="J17" s="93"/>
      <c r="K17" s="89" t="s">
        <v>33</v>
      </c>
      <c r="L17" s="90"/>
    </row>
    <row r="18" spans="1:12" ht="15.75">
      <c r="A18" s="113"/>
      <c r="B18" s="106"/>
      <c r="C18" s="103"/>
      <c r="D18" s="148"/>
      <c r="E18" s="94" t="s">
        <v>34</v>
      </c>
      <c r="F18" s="94"/>
      <c r="G18" s="91"/>
      <c r="H18" s="91"/>
      <c r="I18" s="94" t="s">
        <v>34</v>
      </c>
      <c r="J18" s="94"/>
      <c r="K18" s="91"/>
      <c r="L18" s="92"/>
    </row>
    <row r="19" spans="1:12" ht="63">
      <c r="A19" s="113"/>
      <c r="B19" s="106"/>
      <c r="C19" s="103"/>
      <c r="D19" s="148"/>
      <c r="E19" s="4" t="s">
        <v>35</v>
      </c>
      <c r="F19" s="5" t="s">
        <v>14</v>
      </c>
      <c r="G19" s="4" t="s">
        <v>35</v>
      </c>
      <c r="H19" s="5" t="s">
        <v>14</v>
      </c>
      <c r="I19" s="4" t="s">
        <v>35</v>
      </c>
      <c r="J19" s="5" t="s">
        <v>14</v>
      </c>
      <c r="K19" s="4" t="s">
        <v>35</v>
      </c>
      <c r="L19" s="17" t="s">
        <v>14</v>
      </c>
    </row>
    <row r="20" spans="1:12" ht="15.75">
      <c r="A20" s="18" t="s">
        <v>64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19"/>
    </row>
    <row r="21" spans="1:12" ht="15.75">
      <c r="A21" s="20" t="s">
        <v>67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21"/>
    </row>
    <row r="22" spans="1:12" ht="16.5" thickBot="1">
      <c r="A22" s="22" t="s">
        <v>68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23"/>
    </row>
    <row r="23" spans="1:12" ht="15.75">
      <c r="A23" s="24" t="s">
        <v>65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5"/>
    </row>
    <row r="24" spans="1:12" ht="15.75">
      <c r="A24" s="20" t="s">
        <v>67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26"/>
    </row>
    <row r="25" spans="1:12" ht="16.5" thickBot="1">
      <c r="A25" s="2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23"/>
    </row>
    <row r="26" spans="1:12" ht="15.75">
      <c r="A26" s="24" t="s">
        <v>66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25"/>
    </row>
    <row r="27" spans="1:12" ht="15.75">
      <c r="A27" s="20" t="s">
        <v>67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26"/>
    </row>
    <row r="28" spans="1:12" ht="16.5" thickBot="1">
      <c r="A28" s="2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23"/>
    </row>
    <row r="29" spans="1:12" ht="33" customHeight="1">
      <c r="A29" s="32" t="s">
        <v>74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25"/>
    </row>
    <row r="30" spans="1:12" ht="15.75">
      <c r="A30" s="27" t="s">
        <v>72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8"/>
    </row>
    <row r="31" spans="1:12" ht="16.5" thickBot="1">
      <c r="A31" s="29" t="s">
        <v>73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1"/>
    </row>
  </sheetData>
  <mergeCells count="28">
    <mergeCell ref="K17:L18"/>
    <mergeCell ref="B8:I8"/>
    <mergeCell ref="A10:C10"/>
    <mergeCell ref="D10:L10"/>
    <mergeCell ref="A11:C11"/>
    <mergeCell ref="D11:L11"/>
    <mergeCell ref="I18:J18"/>
    <mergeCell ref="B17:B19"/>
    <mergeCell ref="C17:C19"/>
    <mergeCell ref="E17:F17"/>
    <mergeCell ref="G17:H18"/>
    <mergeCell ref="I17:J17"/>
    <mergeCell ref="C6:G6"/>
    <mergeCell ref="I15:L15"/>
    <mergeCell ref="B16:C16"/>
    <mergeCell ref="E16:H16"/>
    <mergeCell ref="I16:L16"/>
    <mergeCell ref="A12:C12"/>
    <mergeCell ref="D12:L12"/>
    <mergeCell ref="A13:C13"/>
    <mergeCell ref="D13:L13"/>
    <mergeCell ref="A14:A19"/>
    <mergeCell ref="B14:C14"/>
    <mergeCell ref="D14:D19"/>
    <mergeCell ref="E14:L14"/>
    <mergeCell ref="B15:C15"/>
    <mergeCell ref="E15:H15"/>
    <mergeCell ref="E18:F18"/>
  </mergeCells>
  <printOptions horizontalCentered="1" verticalCentered="1"/>
  <pageMargins left="0.19685039370078741" right="0.19685039370078741" top="0.59055118110236227" bottom="0.19685039370078741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Прил.1. Паспорт</vt:lpstr>
      <vt:lpstr>Прил.2. Целевые показатели</vt:lpstr>
      <vt:lpstr>Прил. 3.Мероприятия</vt:lpstr>
      <vt:lpstr>Прил. 3.Мероприятия (2)</vt:lpstr>
      <vt:lpstr>Прил.4. Форма мониторинга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Радуга-Сервиc</dc:creator>
  <cp:lastModifiedBy>Радуга-Сервиc</cp:lastModifiedBy>
  <cp:lastPrinted>2016-05-06T04:20:27Z</cp:lastPrinted>
  <dcterms:created xsi:type="dcterms:W3CDTF">2015-12-18T03:22:09Z</dcterms:created>
  <dcterms:modified xsi:type="dcterms:W3CDTF">2016-05-06T04:36:32Z</dcterms:modified>
</cp:coreProperties>
</file>